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chrishowe/Documents/Personal/Amazon Books/Sole Traders Survival Guide/Resources/"/>
    </mc:Choice>
  </mc:AlternateContent>
  <xr:revisionPtr revIDLastSave="0" documentId="13_ncr:1_{12FB3803-30AF-554A-84AD-8B5E12061B6E}" xr6:coauthVersionLast="47" xr6:coauthVersionMax="47" xr10:uidLastSave="{00000000-0000-0000-0000-000000000000}"/>
  <bookViews>
    <workbookView xWindow="35600" yWindow="760" windowWidth="34560" windowHeight="20060" activeTab="1" xr2:uid="{00000000-000D-0000-FFFF-FFFF00000000}"/>
  </bookViews>
  <sheets>
    <sheet name="Tax Year Tracker" sheetId="13" r:id="rId1"/>
    <sheet name="April '25" sheetId="1" r:id="rId2"/>
    <sheet name=" May '25" sheetId="2" r:id="rId3"/>
    <sheet name="June '25" sheetId="3" r:id="rId4"/>
    <sheet name="July '25" sheetId="4" r:id="rId5"/>
    <sheet name="August '25" sheetId="5" r:id="rId6"/>
    <sheet name="Sept '25" sheetId="6" r:id="rId7"/>
    <sheet name="Oct '25" sheetId="7" r:id="rId8"/>
    <sheet name="Nov '25" sheetId="8" r:id="rId9"/>
    <sheet name="Dec '25" sheetId="9" r:id="rId10"/>
    <sheet name="Jan '26" sheetId="10" r:id="rId11"/>
    <sheet name="Feb '26" sheetId="11" r:id="rId12"/>
    <sheet name="Mar '26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3" l="1"/>
  <c r="D13" i="13"/>
  <c r="D12" i="13"/>
  <c r="D11" i="13"/>
  <c r="D10" i="13"/>
  <c r="D9" i="13"/>
  <c r="D8" i="13"/>
  <c r="D7" i="13"/>
  <c r="D6" i="13"/>
  <c r="D5" i="13"/>
  <c r="D4" i="13"/>
  <c r="C14" i="13"/>
  <c r="C13" i="13"/>
  <c r="C12" i="13"/>
  <c r="C11" i="13"/>
  <c r="C10" i="13"/>
  <c r="C9" i="13"/>
  <c r="C8" i="13"/>
  <c r="C7" i="13"/>
  <c r="C6" i="13"/>
  <c r="C5" i="13"/>
  <c r="C4" i="13"/>
  <c r="G15" i="13" l="1"/>
  <c r="E14" i="13"/>
  <c r="F14" i="13" s="1"/>
  <c r="H14" i="13" s="1"/>
  <c r="I14" i="13" s="1"/>
  <c r="E13" i="13"/>
  <c r="F13" i="13" s="1"/>
  <c r="H13" i="13" s="1"/>
  <c r="I13" i="13" s="1"/>
  <c r="E12" i="13"/>
  <c r="F12" i="13" s="1"/>
  <c r="H12" i="13" s="1"/>
  <c r="I12" i="13" s="1"/>
  <c r="E11" i="13"/>
  <c r="F11" i="13" s="1"/>
  <c r="H11" i="13" s="1"/>
  <c r="I11" i="13" s="1"/>
  <c r="E10" i="13"/>
  <c r="F10" i="13" s="1"/>
  <c r="H10" i="13" s="1"/>
  <c r="I10" i="13" s="1"/>
  <c r="E9" i="13"/>
  <c r="F9" i="13" s="1"/>
  <c r="H9" i="13" s="1"/>
  <c r="I9" i="13" s="1"/>
  <c r="E8" i="13"/>
  <c r="F8" i="13" s="1"/>
  <c r="H8" i="13" s="1"/>
  <c r="I8" i="13" s="1"/>
  <c r="E7" i="13"/>
  <c r="F7" i="13" s="1"/>
  <c r="H7" i="13" s="1"/>
  <c r="I7" i="13" s="1"/>
  <c r="E6" i="13"/>
  <c r="F6" i="13" s="1"/>
  <c r="H6" i="13" s="1"/>
  <c r="I6" i="13" s="1"/>
  <c r="E5" i="13"/>
  <c r="F5" i="13" s="1"/>
  <c r="H5" i="13" s="1"/>
  <c r="I5" i="13" s="1"/>
  <c r="E4" i="13"/>
  <c r="F4" i="13" s="1"/>
  <c r="H4" i="13" s="1"/>
  <c r="I4" i="13" s="1"/>
  <c r="F26" i="2" l="1"/>
  <c r="F26" i="3"/>
  <c r="F26" i="4"/>
  <c r="F26" i="5"/>
  <c r="F26" i="6"/>
  <c r="F26" i="7"/>
  <c r="F26" i="8"/>
  <c r="F26" i="9"/>
  <c r="F26" i="10"/>
  <c r="F26" i="11"/>
  <c r="F26" i="12"/>
  <c r="F26" i="1"/>
  <c r="C3" i="13" s="1"/>
  <c r="F27" i="2"/>
  <c r="F27" i="3"/>
  <c r="F27" i="4"/>
  <c r="F27" i="5"/>
  <c r="F27" i="6"/>
  <c r="F27" i="7"/>
  <c r="F27" i="8"/>
  <c r="F27" i="9"/>
  <c r="F27" i="10"/>
  <c r="F27" i="11"/>
  <c r="F27" i="12"/>
  <c r="F27" i="1"/>
  <c r="D3" i="13" s="1"/>
  <c r="C33" i="12"/>
  <c r="C32" i="12"/>
  <c r="C34" i="12" s="1"/>
  <c r="C28" i="12"/>
  <c r="C27" i="12"/>
  <c r="C29" i="12" s="1"/>
  <c r="E23" i="12"/>
  <c r="E22" i="12"/>
  <c r="E21" i="12"/>
  <c r="E20" i="12"/>
  <c r="E18" i="12"/>
  <c r="E17" i="12"/>
  <c r="E16" i="12"/>
  <c r="E15" i="12"/>
  <c r="E14" i="12"/>
  <c r="E13" i="12"/>
  <c r="E12" i="12"/>
  <c r="E11" i="12"/>
  <c r="E10" i="12"/>
  <c r="E9" i="12"/>
  <c r="E7" i="12"/>
  <c r="E6" i="12"/>
  <c r="E5" i="12"/>
  <c r="E4" i="12"/>
  <c r="C33" i="11"/>
  <c r="C32" i="11"/>
  <c r="C34" i="11" s="1"/>
  <c r="C28" i="11"/>
  <c r="C27" i="11"/>
  <c r="E23" i="11"/>
  <c r="E22" i="11"/>
  <c r="E21" i="11"/>
  <c r="E20" i="11"/>
  <c r="E18" i="11"/>
  <c r="E17" i="11"/>
  <c r="E16" i="11"/>
  <c r="E15" i="11"/>
  <c r="E14" i="11"/>
  <c r="E13" i="11"/>
  <c r="E12" i="11"/>
  <c r="E11" i="11"/>
  <c r="E10" i="11"/>
  <c r="E9" i="11"/>
  <c r="E7" i="11"/>
  <c r="E6" i="11"/>
  <c r="E5" i="11"/>
  <c r="E4" i="11"/>
  <c r="C33" i="10"/>
  <c r="C32" i="10"/>
  <c r="C28" i="10"/>
  <c r="C27" i="10"/>
  <c r="E23" i="10"/>
  <c r="E22" i="10"/>
  <c r="E21" i="10"/>
  <c r="E20" i="10"/>
  <c r="E18" i="10"/>
  <c r="E17" i="10"/>
  <c r="E16" i="10"/>
  <c r="E15" i="10"/>
  <c r="E14" i="10"/>
  <c r="E13" i="10"/>
  <c r="E12" i="10"/>
  <c r="E11" i="10"/>
  <c r="E10" i="10"/>
  <c r="E9" i="10"/>
  <c r="E7" i="10"/>
  <c r="E6" i="10"/>
  <c r="E5" i="10"/>
  <c r="E4" i="10"/>
  <c r="C33" i="9"/>
  <c r="C32" i="9"/>
  <c r="C28" i="9"/>
  <c r="C27" i="9"/>
  <c r="C29" i="9" s="1"/>
  <c r="E23" i="9"/>
  <c r="E22" i="9"/>
  <c r="E21" i="9"/>
  <c r="E20" i="9"/>
  <c r="E18" i="9"/>
  <c r="E17" i="9"/>
  <c r="E16" i="9"/>
  <c r="E15" i="9"/>
  <c r="E14" i="9"/>
  <c r="E13" i="9"/>
  <c r="E12" i="9"/>
  <c r="E11" i="9"/>
  <c r="E10" i="9"/>
  <c r="E9" i="9"/>
  <c r="E7" i="9"/>
  <c r="E6" i="9"/>
  <c r="E5" i="9"/>
  <c r="E4" i="9"/>
  <c r="C33" i="8"/>
  <c r="C32" i="8"/>
  <c r="C34" i="8" s="1"/>
  <c r="C28" i="8"/>
  <c r="C27" i="8"/>
  <c r="C29" i="8" s="1"/>
  <c r="E23" i="8"/>
  <c r="E22" i="8"/>
  <c r="E21" i="8"/>
  <c r="E20" i="8"/>
  <c r="E18" i="8"/>
  <c r="E17" i="8"/>
  <c r="E16" i="8"/>
  <c r="E15" i="8"/>
  <c r="E14" i="8"/>
  <c r="E13" i="8"/>
  <c r="E12" i="8"/>
  <c r="E11" i="8"/>
  <c r="E10" i="8"/>
  <c r="E9" i="8"/>
  <c r="E7" i="8"/>
  <c r="E6" i="8"/>
  <c r="E5" i="8"/>
  <c r="E4" i="8"/>
  <c r="C33" i="7"/>
  <c r="C32" i="7"/>
  <c r="C34" i="7" s="1"/>
  <c r="C28" i="7"/>
  <c r="C27" i="7"/>
  <c r="C29" i="7" s="1"/>
  <c r="E23" i="7"/>
  <c r="E22" i="7"/>
  <c r="E21" i="7"/>
  <c r="E20" i="7"/>
  <c r="E18" i="7"/>
  <c r="E17" i="7"/>
  <c r="E16" i="7"/>
  <c r="E15" i="7"/>
  <c r="E14" i="7"/>
  <c r="E13" i="7"/>
  <c r="E12" i="7"/>
  <c r="E11" i="7"/>
  <c r="E10" i="7"/>
  <c r="E9" i="7"/>
  <c r="E7" i="7"/>
  <c r="E6" i="7"/>
  <c r="E5" i="7"/>
  <c r="E4" i="7"/>
  <c r="C33" i="6"/>
  <c r="C32" i="6"/>
  <c r="C34" i="6" s="1"/>
  <c r="C28" i="6"/>
  <c r="C27" i="6"/>
  <c r="E23" i="6"/>
  <c r="E22" i="6"/>
  <c r="E21" i="6"/>
  <c r="E20" i="6"/>
  <c r="E18" i="6"/>
  <c r="E17" i="6"/>
  <c r="E16" i="6"/>
  <c r="E15" i="6"/>
  <c r="E14" i="6"/>
  <c r="E13" i="6"/>
  <c r="E12" i="6"/>
  <c r="E11" i="6"/>
  <c r="E10" i="6"/>
  <c r="E9" i="6"/>
  <c r="E7" i="6"/>
  <c r="E6" i="6"/>
  <c r="E5" i="6"/>
  <c r="E4" i="6"/>
  <c r="C33" i="5"/>
  <c r="C32" i="5"/>
  <c r="C28" i="5"/>
  <c r="C27" i="5"/>
  <c r="E23" i="5"/>
  <c r="E22" i="5"/>
  <c r="E21" i="5"/>
  <c r="E20" i="5"/>
  <c r="E18" i="5"/>
  <c r="E17" i="5"/>
  <c r="E16" i="5"/>
  <c r="E15" i="5"/>
  <c r="E14" i="5"/>
  <c r="E13" i="5"/>
  <c r="E12" i="5"/>
  <c r="E11" i="5"/>
  <c r="E10" i="5"/>
  <c r="E9" i="5"/>
  <c r="E7" i="5"/>
  <c r="E6" i="5"/>
  <c r="E5" i="5"/>
  <c r="E4" i="5"/>
  <c r="C33" i="4"/>
  <c r="C32" i="4"/>
  <c r="C28" i="4"/>
  <c r="C27" i="4"/>
  <c r="E23" i="4"/>
  <c r="E22" i="4"/>
  <c r="E21" i="4"/>
  <c r="E20" i="4"/>
  <c r="E18" i="4"/>
  <c r="E17" i="4"/>
  <c r="E16" i="4"/>
  <c r="E15" i="4"/>
  <c r="E14" i="4"/>
  <c r="E13" i="4"/>
  <c r="E12" i="4"/>
  <c r="E11" i="4"/>
  <c r="E10" i="4"/>
  <c r="E9" i="4"/>
  <c r="E7" i="4"/>
  <c r="E6" i="4"/>
  <c r="E5" i="4"/>
  <c r="E4" i="4"/>
  <c r="C33" i="3"/>
  <c r="C32" i="3"/>
  <c r="C28" i="3"/>
  <c r="C27" i="3"/>
  <c r="C29" i="3" s="1"/>
  <c r="E23" i="3"/>
  <c r="E22" i="3"/>
  <c r="E21" i="3"/>
  <c r="E20" i="3"/>
  <c r="E18" i="3"/>
  <c r="E17" i="3"/>
  <c r="E16" i="3"/>
  <c r="E15" i="3"/>
  <c r="E14" i="3"/>
  <c r="E13" i="3"/>
  <c r="E12" i="3"/>
  <c r="E11" i="3"/>
  <c r="E10" i="3"/>
  <c r="E9" i="3"/>
  <c r="E7" i="3"/>
  <c r="E6" i="3"/>
  <c r="E5" i="3"/>
  <c r="E4" i="3"/>
  <c r="C33" i="2"/>
  <c r="C32" i="2"/>
  <c r="C34" i="2" s="1"/>
  <c r="C28" i="2"/>
  <c r="C27" i="2"/>
  <c r="C29" i="2" s="1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E9" i="2"/>
  <c r="E7" i="2"/>
  <c r="E6" i="2"/>
  <c r="E5" i="2"/>
  <c r="E4" i="2"/>
  <c r="E3" i="13" l="1"/>
  <c r="F3" i="13" s="1"/>
  <c r="F15" i="13" s="1"/>
  <c r="G16" i="13" s="1"/>
  <c r="C34" i="5"/>
  <c r="C29" i="6"/>
  <c r="C34" i="10"/>
  <c r="C29" i="11"/>
  <c r="C29" i="5"/>
  <c r="C34" i="9"/>
  <c r="C29" i="10"/>
  <c r="C34" i="4"/>
  <c r="C34" i="3"/>
  <c r="C29" i="4"/>
  <c r="C33" i="1"/>
  <c r="C32" i="1"/>
  <c r="C28" i="1"/>
  <c r="C27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7" i="1"/>
  <c r="E6" i="1"/>
  <c r="E5" i="1"/>
  <c r="E4" i="1"/>
  <c r="E15" i="13" l="1"/>
  <c r="C34" i="1"/>
  <c r="H3" i="13"/>
  <c r="I3" i="13" s="1"/>
  <c r="C2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<sst xmlns="http://schemas.openxmlformats.org/spreadsheetml/2006/main" count="1017" uniqueCount="79">
  <si>
    <t>Category</t>
  </si>
  <si>
    <t>Planned Amount</t>
  </si>
  <si>
    <t>Actual Amount</t>
  </si>
  <si>
    <t>Difference</t>
  </si>
  <si>
    <t>INCOME</t>
  </si>
  <si>
    <t>💼 Confirmed Work</t>
  </si>
  <si>
    <t>Enter planned</t>
  </si>
  <si>
    <t>Enter actual</t>
  </si>
  <si>
    <t>📬 Invoices Due</t>
  </si>
  <si>
    <t>🪙 Passive Income (e.g. rental, interest)</t>
  </si>
  <si>
    <t>🔄 Other Income</t>
  </si>
  <si>
    <t>EXPENSES</t>
  </si>
  <si>
    <t>🏡 Rent / Mortgage</t>
  </si>
  <si>
    <t>🚗 Transport</t>
  </si>
  <si>
    <t>📱 Phone / Internet</t>
  </si>
  <si>
    <t>🧾 Utilities</t>
  </si>
  <si>
    <t>🛒 Groceries</t>
  </si>
  <si>
    <t>💳 Subscriptions</t>
  </si>
  <si>
    <t>🧘 Health / Fitness</t>
  </si>
  <si>
    <t>💼 Work Expenses</t>
  </si>
  <si>
    <t>🍽 Eating Out</t>
  </si>
  <si>
    <t>💸 Miscellaneous</t>
  </si>
  <si>
    <t>SAVINGS &amp; GOALS</t>
  </si>
  <si>
    <t>💰 Emergency Fund Contribution</t>
  </si>
  <si>
    <t>📦 Tax Savings (calculated)</t>
  </si>
  <si>
    <t>🎯 Savings / Investments</t>
  </si>
  <si>
    <t>🌟 Monthly Financial Goal</t>
  </si>
  <si>
    <t>Monthly Budget</t>
  </si>
  <si>
    <t>SUMMARY</t>
  </si>
  <si>
    <t>Total Montly Planned Income</t>
  </si>
  <si>
    <t>Total Monthly Planned Expenses</t>
  </si>
  <si>
    <t>PLANNED</t>
  </si>
  <si>
    <t>ACTUAL</t>
  </si>
  <si>
    <t>Total Monthly Actual Income</t>
  </si>
  <si>
    <t>Total Monthly Actual Expenses</t>
  </si>
  <si>
    <t xml:space="preserve">  NOTE:</t>
  </si>
  <si>
    <r>
      <rPr>
        <b/>
        <sz val="11"/>
        <color rgb="FFFF0000"/>
        <rFont val="Calibri (Body)"/>
      </rPr>
      <t xml:space="preserve">  (Red)</t>
    </r>
    <r>
      <rPr>
        <sz val="11"/>
        <color theme="1"/>
        <rFont val="Calibri"/>
        <family val="2"/>
        <scheme val="minor"/>
      </rPr>
      <t xml:space="preserve"> = Your expenses are higher than your income - you will over spend - Adjust your Savings contributions as a first step</t>
    </r>
  </si>
  <si>
    <t xml:space="preserve">  Feel free to rename each tab along the bottom by month - Depending on when you first start using this budget</t>
  </si>
  <si>
    <t>You are able to rename the tabs along the bottom by right clicking and selecting "rename" - I recommend starting with the current month, and working forward</t>
  </si>
  <si>
    <t>Expense Type</t>
  </si>
  <si>
    <t>Total Business Actual Income</t>
  </si>
  <si>
    <t>Total Business Actual Expenses</t>
  </si>
  <si>
    <t>BUSINESS ONLY</t>
  </si>
  <si>
    <t>Tax Year Tracker</t>
  </si>
  <si>
    <t>Month</t>
  </si>
  <si>
    <t>Income</t>
  </si>
  <si>
    <t>Expenses (Business)</t>
  </si>
  <si>
    <t>Net Income</t>
  </si>
  <si>
    <t>Tax Owed (e.g. 20%)</t>
  </si>
  <si>
    <t>Tax Saved</t>
  </si>
  <si>
    <t>Tax Savings Goal</t>
  </si>
  <si>
    <t>Progress %</t>
  </si>
  <si>
    <t>start of FY -&gt;</t>
  </si>
  <si>
    <t>April</t>
  </si>
  <si>
    <t>Enter saved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</si>
  <si>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</si>
  <si>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</si>
  <si>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</si>
  <si>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</si>
  <si>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</si>
  <si>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</si>
  <si>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</si>
  <si>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</si>
  <si>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</si>
  <si>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</si>
  <si>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end of FY -&gt;</t>
  </si>
  <si>
    <t>March</t>
  </si>
  <si>
    <t>TOTALS:</t>
  </si>
  <si>
    <t xml:space="preserve">  DIFFERENCE: </t>
  </si>
  <si>
    <t xml:space="preserve"> &lt;- owed vs saved </t>
  </si>
  <si>
    <t>NOTES</t>
  </si>
  <si>
    <t>- The Financial Year (FY) starts on April 1st and ends on the following March 31st. This tracker is designed to track a financial year, not a calendar year</t>
  </si>
  <si>
    <t>- If you begin this tracker mid financial year, do your best to backfill your income and expenses for a more accurate expected tax bill</t>
  </si>
  <si>
    <t>2025 - 2026</t>
  </si>
  <si>
    <t>- This tracker is populating the income and expense totals from each month automatically. If you think something is incorrect, check the individual month tab</t>
  </si>
  <si>
    <t>&lt;- business or personal</t>
  </si>
  <si>
    <t xml:space="preserve">&lt;- these totals are from the 'Actual' column. </t>
  </si>
  <si>
    <r>
      <t xml:space="preserve">&lt;- if they aren't calculating, ensure you have entered them as a </t>
    </r>
    <r>
      <rPr>
        <b/>
        <sz val="11"/>
        <color theme="1"/>
        <rFont val="Calibri"/>
        <family val="2"/>
        <scheme val="minor"/>
      </rPr>
      <t>busines</t>
    </r>
    <r>
      <rPr>
        <sz val="11"/>
        <color theme="1"/>
        <rFont val="Calibri"/>
        <family val="2"/>
        <scheme val="minor"/>
      </rPr>
      <t>s income/expense</t>
    </r>
  </si>
  <si>
    <r>
      <t xml:space="preserve">&lt;- if they aren't calculating, ensure you have entered them as a </t>
    </r>
    <r>
      <rPr>
        <b/>
        <sz val="11"/>
        <color theme="1"/>
        <rFont val="Calibri (Body)"/>
      </rPr>
      <t>busines</t>
    </r>
    <r>
      <rPr>
        <sz val="11"/>
        <color theme="1"/>
        <rFont val="Calibri (Body)"/>
      </rPr>
      <t>s income/expense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</si>
</sst>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30"/>
      <color rgb="FF395B20"/>
      <name val="Century Gothic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sz val="14"/>
      <color theme="1" tint="4.9989318521683403E-2"/>
      <name val="Calibri (Body)"/>
    </font>
    <font>
      <sz val="14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 (Body)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3DE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3DD41"/>
        <bgColor rgb="FFD9D9D9"/>
      </patternFill>
    </fill>
    <fill>
      <patternFill patternType="solid">
        <fgColor rgb="FFB4C49A"/>
        <bgColor indexed="64"/>
      </patternFill>
    </fill>
    <fill>
      <patternFill patternType="solid">
        <fgColor rgb="FFC7D8A8"/>
        <bgColor indexed="64"/>
      </patternFill>
    </fill>
    <fill>
      <patternFill patternType="solid">
        <fgColor rgb="FFB3DD41"/>
        <bgColor indexed="64"/>
      </patternFill>
    </fill>
    <fill>
      <patternFill patternType="solid">
        <fgColor rgb="FF9CC1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thin">
        <color theme="7" tint="-0.249977111117893"/>
      </bottom>
      <diagonal/>
    </border>
    <border>
      <left/>
      <right style="medium">
        <color theme="1"/>
      </right>
      <top/>
      <bottom style="thin">
        <color theme="7" tint="-0.249977111117893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2" xfId="0" applyFont="1" applyBorder="1"/>
    <xf numFmtId="0" fontId="1" fillId="2" borderId="0" xfId="0" applyFont="1" applyFill="1"/>
    <xf numFmtId="0" fontId="3" fillId="4" borderId="2" xfId="0" applyFont="1" applyFill="1" applyBorder="1"/>
    <xf numFmtId="0" fontId="0" fillId="5" borderId="2" xfId="0" applyFill="1" applyBorder="1"/>
    <xf numFmtId="164" fontId="0" fillId="5" borderId="3" xfId="0" applyNumberFormat="1" applyFill="1" applyBorder="1"/>
    <xf numFmtId="0" fontId="0" fillId="5" borderId="4" xfId="0" applyFill="1" applyBorder="1"/>
    <xf numFmtId="164" fontId="0" fillId="5" borderId="5" xfId="0" applyNumberFormat="1" applyFill="1" applyBorder="1"/>
    <xf numFmtId="0" fontId="0" fillId="4" borderId="3" xfId="0" applyFill="1" applyBorder="1"/>
    <xf numFmtId="8" fontId="3" fillId="6" borderId="5" xfId="0" applyNumberFormat="1" applyFont="1" applyFill="1" applyBorder="1"/>
    <xf numFmtId="8" fontId="3" fillId="6" borderId="7" xfId="0" applyNumberFormat="1" applyFont="1" applyFill="1" applyBorder="1"/>
    <xf numFmtId="0" fontId="3" fillId="6" borderId="4" xfId="0" applyFont="1" applyFill="1" applyBorder="1"/>
    <xf numFmtId="0" fontId="3" fillId="6" borderId="6" xfId="0" applyFont="1" applyFill="1" applyBorder="1"/>
    <xf numFmtId="8" fontId="3" fillId="0" borderId="3" xfId="0" applyNumberFormat="1" applyFont="1" applyBorder="1"/>
    <xf numFmtId="164" fontId="0" fillId="4" borderId="0" xfId="0" applyNumberFormat="1" applyFill="1"/>
    <xf numFmtId="8" fontId="0" fillId="4" borderId="0" xfId="0" applyNumberFormat="1" applyFill="1"/>
    <xf numFmtId="0" fontId="0" fillId="3" borderId="9" xfId="0" applyFill="1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8" fontId="0" fillId="4" borderId="0" xfId="0" applyNumberFormat="1" applyFill="1" applyAlignment="1">
      <alignment horizontal="center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5" borderId="13" xfId="0" applyFill="1" applyBorder="1"/>
    <xf numFmtId="8" fontId="0" fillId="5" borderId="14" xfId="1" applyNumberFormat="1" applyFont="1" applyFill="1" applyBorder="1"/>
    <xf numFmtId="0" fontId="0" fillId="5" borderId="6" xfId="0" applyFill="1" applyBorder="1"/>
    <xf numFmtId="8" fontId="0" fillId="5" borderId="7" xfId="1" applyNumberFormat="1" applyFont="1" applyFill="1" applyBorder="1"/>
    <xf numFmtId="0" fontId="0" fillId="3" borderId="11" xfId="0" applyFill="1" applyBorder="1"/>
    <xf numFmtId="0" fontId="10" fillId="3" borderId="10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0" fillId="0" borderId="0" xfId="0" applyAlignment="1">
      <alignment horizontal="right"/>
    </xf>
    <xf numFmtId="44" fontId="0" fillId="0" borderId="0" xfId="1" applyFont="1" applyBorder="1"/>
    <xf numFmtId="44" fontId="0" fillId="8" borderId="0" xfId="1" applyFont="1" applyFill="1" applyBorder="1"/>
    <xf numFmtId="9" fontId="0" fillId="8" borderId="0" xfId="2" applyFont="1" applyFill="1" applyBorder="1"/>
    <xf numFmtId="44" fontId="0" fillId="9" borderId="0" xfId="1" applyFont="1" applyFill="1" applyBorder="1"/>
    <xf numFmtId="0" fontId="9" fillId="10" borderId="12" xfId="0" applyFont="1" applyFill="1" applyBorder="1" applyAlignment="1">
      <alignment vertical="center"/>
    </xf>
    <xf numFmtId="44" fontId="9" fillId="10" borderId="12" xfId="1" applyFont="1" applyFill="1" applyBorder="1" applyAlignment="1">
      <alignment vertical="center"/>
    </xf>
    <xf numFmtId="164" fontId="9" fillId="10" borderId="12" xfId="1" applyNumberFormat="1" applyFont="1" applyFill="1" applyBorder="1" applyAlignment="1">
      <alignment vertical="center"/>
    </xf>
    <xf numFmtId="164" fontId="9" fillId="10" borderId="1" xfId="1" applyNumberFormat="1" applyFont="1" applyFill="1" applyBorder="1" applyAlignment="1">
      <alignment vertical="center"/>
    </xf>
    <xf numFmtId="0" fontId="3" fillId="4" borderId="0" xfId="0" applyFont="1" applyFill="1"/>
    <xf numFmtId="44" fontId="0" fillId="4" borderId="0" xfId="0" applyNumberFormat="1" applyFill="1"/>
    <xf numFmtId="44" fontId="12" fillId="11" borderId="6" xfId="0" applyNumberFormat="1" applyFont="1" applyFill="1" applyBorder="1" applyAlignment="1">
      <alignment horizontal="right" vertical="center"/>
    </xf>
    <xf numFmtId="8" fontId="13" fillId="11" borderId="7" xfId="0" applyNumberFormat="1" applyFont="1" applyFill="1" applyBorder="1" applyAlignment="1">
      <alignment vertical="center"/>
    </xf>
    <xf numFmtId="44" fontId="13" fillId="4" borderId="0" xfId="0" applyNumberFormat="1" applyFont="1" applyFill="1" applyAlignment="1">
      <alignment vertical="center"/>
    </xf>
    <xf numFmtId="44" fontId="0" fillId="0" borderId="0" xfId="0" applyNumberFormat="1"/>
    <xf numFmtId="0" fontId="0" fillId="0" borderId="0" xfId="0" quotePrefix="1"/>
    <xf numFmtId="17" fontId="2" fillId="0" borderId="0" xfId="0" applyNumberFormat="1" applyFont="1" applyAlignment="1">
      <alignment horizontal="center" vertical="center"/>
    </xf>
    <xf numFmtId="8" fontId="0" fillId="0" borderId="0" xfId="1" applyNumberFormat="1" applyFont="1" applyBorder="1"/>
    <xf numFmtId="0" fontId="14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 cent" xfId="2" builtinId="5"/>
  </cellStyles>
  <dxfs count="106"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2" formatCode="&quot;$&quot;#,##0.00_);[Red]\(&quot;$&quot;#,##0.00\)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numFmt numFmtId="164" formatCode="&quot;$&quot;#,##0.00"/>
      <alignment horizont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4"/>
        <color theme="1" tint="4.9989318521683403E-2"/>
        <name val="Calibri"/>
        <family val="2"/>
        <scheme val="minor"/>
      </font>
      <fill>
        <patternFill patternType="solid">
          <fgColor indexed="64"/>
          <bgColor rgb="FFB3DE40"/>
        </patternFill>
      </fill>
      <alignment horizontal="general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rgb="FF9CC15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theme="1"/>
        </right>
        <top/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9CC15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1"/>
        </left>
        <right/>
        <top/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D41"/>
        </patternFill>
      </fill>
      <alignment horizontal="general" vertical="center" textRotation="0" wrapText="0" indent="0" justifyLastLine="0" shrinkToFit="0" readingOrder="0"/>
    </dxf>
    <dxf>
      <font>
        <color theme="1"/>
      </font>
    </dxf>
    <dxf>
      <font>
        <color theme="1"/>
      </font>
    </dxf>
  </dxfs>
  <tableStyles count="2" defaultTableStyle="TableStyleMedium9" defaultPivotStyle="PivotStyleLight16">
    <tableStyle name="Table Style 1" pivot="0" count="1" xr9:uid="{AA7C8BEE-CBB8-834B-8255-59CB2C438CA1}">
      <tableStyleElement type="firstColumnStripe" dxfId="105"/>
    </tableStyle>
    <tableStyle name="Table Style 2" pivot="0" count="1" xr9:uid="{E1004F11-AD30-E340-862D-6FBA4195272C}">
      <tableStyleElement type="firstRowStripe" dxfId="104"/>
    </tableStyle>
  </tableStyles>
  <colors>
    <mruColors>
      <color rgb="FFB3D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D3D9776-7C84-4B44-84B6-E8D8F9E87ACC}" name="Table114" displayName="Table114" ref="B2:I16" totalsRowCount="1" headerRowDxfId="103" dataDxfId="101" headerRowBorderDxfId="102" tableBorderDxfId="100" dataCellStyle="Currency">
  <autoFilter ref="B2:I15" xr:uid="{86E2CFE4-52F9-D34A-A7C3-4368264D3137}"/>
  <tableColumns count="8">
    <tableColumn id="1" xr3:uid="{286832FC-C5DD-DB43-B64A-B501DE331443}" name="Month" dataDxfId="99" totalsRowDxfId="98"/>
    <tableColumn id="2" xr3:uid="{EE2FBD0A-026A-2F44-B411-2A56B9E501A5}" name="Income" dataDxfId="97" totalsRowDxfId="96" dataCellStyle="Currency"/>
    <tableColumn id="3" xr3:uid="{CB11BEFC-6F4F-7045-BF3F-2C1F7E9FA101}" name="Expenses (Business)" dataDxfId="95" totalsRowDxfId="94" dataCellStyle="Currency"/>
    <tableColumn id="4" xr3:uid="{0E8BB188-C376-AB48-8476-AFAEF9F8FD54}" name="Net Income" dataDxfId="93" totalsRowDxfId="92" dataCellStyle="Currency">
      <calculatedColumnFormula>C3-D3</calculatedColumnFormula>
    </tableColumn>
    <tableColumn id="5" xr3:uid="{080A24D5-68D8-6B41-B05A-4CF4960A0044}" name="Tax Owed (e.g. 20%)" totalsRowLabel="  DIFFERENCE: " dataDxfId="91" totalsRowDxfId="90" dataCellStyle="Currency">
      <calculatedColumnFormula>ROUND(E3*0.2, 2)</calculatedColumnFormula>
    </tableColumn>
    <tableColumn id="6" xr3:uid="{246BDAE3-4CCB-0B40-836D-10004856D450}" name="Tax Saved" totalsRowFunction="custom" dataDxfId="89" totalsRowDxfId="88" dataCellStyle="Currency">
      <totalsRowFormula>G15-F15</totalsRowFormula>
    </tableColumn>
    <tableColumn id="7" xr3:uid="{C2623783-514A-8144-B094-0682CBE28D19}" name="Tax Savings Goal" totalsRowLabel=" &lt;- owed vs saved " dataDxfId="87" totalsRowDxfId="86" dataCellStyle="Currency">
      <calculatedColumnFormula>F3</calculatedColumnFormula>
    </tableColumn>
    <tableColumn id="8" xr3:uid="{169DF586-C345-8741-83D1-5FCE8E9B5358}" name="Progress %" dataDxfId="85" totalsRowDxfId="84" dataCellStyle="Currency">
      <calculatedColumnFormula>IF(H3=0, 0, G3/H3)</calculatedColumnFormula>
    </tableColumn>
  </tableColumns>
  <tableStyleInfo name="TableStyleMedium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6507215-840C-6B48-8836-1B535CF62CC7}" name="Table1345678910" displayName="Table1345678910" ref="B2:F23" totalsRowShown="0" headerRowDxfId="27" headerRowBorderDxfId="26" tableBorderDxfId="25">
  <autoFilter ref="B2:F23" xr:uid="{E2858EC0-43CA-104B-83FC-092FC66E372A}"/>
  <tableColumns count="5">
    <tableColumn id="1" xr3:uid="{C5C80816-F14F-F846-B078-5FD68737E00E}" name="Category"/>
    <tableColumn id="2" xr3:uid="{D12EB2EE-6187-5A46-9726-230EC7A7B2A0}" name="Planned Amount" dataDxfId="24"/>
    <tableColumn id="3" xr3:uid="{00C3C9FF-575B-3940-8C45-8ABF926628DE}" name="Actual Amount" dataDxfId="23"/>
    <tableColumn id="4" xr3:uid="{32758D06-9FA3-074A-8AE6-336BC7DA257C}" name="Difference" dataDxfId="22">
      <calculatedColumnFormula>D3-C3</calculatedColumnFormula>
    </tableColumn>
    <tableColumn id="5" xr3:uid="{2D308384-9988-7D49-B320-43E85ECE3938}" name="Expense Type" dataDxfId="21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E8B132B-37AC-E049-B0C1-4169CD657F5F}" name="Table134567891011" displayName="Table134567891011" ref="B2:F23" totalsRowShown="0" headerRowDxfId="20" headerRowBorderDxfId="19" tableBorderDxfId="18">
  <autoFilter ref="B2:F23" xr:uid="{E2858EC0-43CA-104B-83FC-092FC66E372A}"/>
  <tableColumns count="5">
    <tableColumn id="1" xr3:uid="{94363D6D-9355-1340-AE9B-844A2650247F}" name="Category"/>
    <tableColumn id="2" xr3:uid="{F0137404-A2F4-B64C-8BF2-7D360EE04264}" name="Planned Amount" dataDxfId="17"/>
    <tableColumn id="3" xr3:uid="{496585A3-11F2-D544-8B73-B240270DAA85}" name="Actual Amount" dataDxfId="16"/>
    <tableColumn id="4" xr3:uid="{FB74A8E9-D379-8742-A26C-29C3AB16C437}" name="Difference" dataDxfId="15">
      <calculatedColumnFormula>D3-C3</calculatedColumnFormula>
    </tableColumn>
    <tableColumn id="5" xr3:uid="{E6BF971B-19FC-3C40-A1D1-88244A5E0E9A}" name="Expense Type" dataDxfId="14"/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6A12DCE-1F20-1040-827C-41222E3DEACE}" name="Table13456789101112" displayName="Table13456789101112" ref="B2:F23" totalsRowShown="0" headerRowDxfId="13" headerRowBorderDxfId="12" tableBorderDxfId="11">
  <autoFilter ref="B2:F23" xr:uid="{E2858EC0-43CA-104B-83FC-092FC66E372A}"/>
  <tableColumns count="5">
    <tableColumn id="1" xr3:uid="{93829D5A-4AEA-F94F-847B-68A99F8B05F8}" name="Category"/>
    <tableColumn id="2" xr3:uid="{D20446B8-9A0B-AC40-8B10-7EDA05932334}" name="Planned Amount" dataDxfId="10"/>
    <tableColumn id="3" xr3:uid="{56B6DF92-2C70-AD4A-A7A8-96AFB646A7CD}" name="Actual Amount" dataDxfId="9"/>
    <tableColumn id="4" xr3:uid="{643853F3-D5FE-AA46-8EF7-278457B31F30}" name="Difference" dataDxfId="8">
      <calculatedColumnFormula>D3-C3</calculatedColumnFormula>
    </tableColumn>
    <tableColumn id="5" xr3:uid="{60677505-77EA-734E-8ECE-3BCA9936D48C}" name="Expense Type" dataDxfId="7"/>
  </tableColumns>
  <tableStyleInfo name="TableStyleMedium1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C1B7442-0CBA-7D40-B7CD-A495E8709A0F}" name="Table1345678910111213" displayName="Table1345678910111213" ref="B2:F23" totalsRowShown="0" headerRowDxfId="6" headerRowBorderDxfId="5" tableBorderDxfId="4">
  <autoFilter ref="B2:F23" xr:uid="{E2858EC0-43CA-104B-83FC-092FC66E372A}"/>
  <tableColumns count="5">
    <tableColumn id="1" xr3:uid="{24CDCDFC-54D4-6143-AE85-44DA87D0CBC4}" name="Category"/>
    <tableColumn id="2" xr3:uid="{EED167B3-809F-604D-A608-6FEBA763BEB2}" name="Planned Amount" dataDxfId="3"/>
    <tableColumn id="3" xr3:uid="{79819E71-9330-974A-A4AF-79FC00E8334F}" name="Actual Amount" dataDxfId="2"/>
    <tableColumn id="4" xr3:uid="{5C91F2C6-720B-C241-AA75-01030BA65354}" name="Difference" dataDxfId="1">
      <calculatedColumnFormula>D3-C3</calculatedColumnFormula>
    </tableColumn>
    <tableColumn id="5" xr3:uid="{DF24973C-C160-C549-B3A7-C4A17579D517}" name="Expense Type" dataDxfId="0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858EC0-43CA-104B-83FC-092FC66E372A}" name="Table1" displayName="Table1" ref="B2:F23" totalsRowShown="0" headerRowDxfId="83" headerRowBorderDxfId="82" tableBorderDxfId="81">
  <autoFilter ref="B2:F23" xr:uid="{E2858EC0-43CA-104B-83FC-092FC66E372A}"/>
  <tableColumns count="5">
    <tableColumn id="1" xr3:uid="{1B9C96F7-3070-A74F-8510-1FD477F93EF9}" name="Category"/>
    <tableColumn id="2" xr3:uid="{82C28619-9F8E-1A43-86A0-C058A0584FED}" name="Planned Amount" dataDxfId="80"/>
    <tableColumn id="3" xr3:uid="{744C8196-BCB3-E240-BCBF-1778B052B2CA}" name="Actual Amount" dataDxfId="79"/>
    <tableColumn id="4" xr3:uid="{0A78AA24-F785-4246-B652-3EB8CB490E94}" name="Difference" dataDxfId="78">
      <calculatedColumnFormula>D3-C3</calculatedColumnFormula>
    </tableColumn>
    <tableColumn id="5" xr3:uid="{96059D59-6981-EF42-B4A0-7C5EB93BCEE7}" name="Expense Type" dataDxfId="77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29A6D5-375F-4D4A-AB7D-E5D28827337C}" name="Table13" displayName="Table13" ref="B2:F23" totalsRowShown="0" headerRowDxfId="76" headerRowBorderDxfId="75" tableBorderDxfId="74">
  <autoFilter ref="B2:F23" xr:uid="{E2858EC0-43CA-104B-83FC-092FC66E372A}"/>
  <tableColumns count="5">
    <tableColumn id="1" xr3:uid="{525B0DAC-8610-C441-8E7C-3F6016ECC069}" name="Category"/>
    <tableColumn id="2" xr3:uid="{4C6E96FA-B550-1446-BE91-36F4B84EBDE7}" name="Planned Amount" dataDxfId="73"/>
    <tableColumn id="3" xr3:uid="{4D88A9D6-3A91-4442-ABC8-F8BF5D0270FD}" name="Actual Amount" dataDxfId="72"/>
    <tableColumn id="4" xr3:uid="{E0F0FB76-FCE2-BA4D-83A3-359B9AABA3A4}" name="Difference" dataDxfId="71">
      <calculatedColumnFormula>D3-C3</calculatedColumnFormula>
    </tableColumn>
    <tableColumn id="5" xr3:uid="{FD52B861-F412-4549-B6BB-F282116A3C7C}" name="Expense Type" dataDxfId="70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34695BC-EA17-7F42-9108-FE45F00CD05E}" name="Table134" displayName="Table134" ref="B2:F23" totalsRowShown="0" headerRowDxfId="69" headerRowBorderDxfId="68" tableBorderDxfId="67">
  <autoFilter ref="B2:F23" xr:uid="{E2858EC0-43CA-104B-83FC-092FC66E372A}"/>
  <tableColumns count="5">
    <tableColumn id="1" xr3:uid="{90151F30-880A-B247-8CD9-33756AB58407}" name="Category"/>
    <tableColumn id="2" xr3:uid="{CD42C4FC-A065-1947-85A2-6E199C1B008C}" name="Planned Amount" dataDxfId="66"/>
    <tableColumn id="3" xr3:uid="{DB304B7B-94C5-5944-A124-8E7311732443}" name="Actual Amount" dataDxfId="65"/>
    <tableColumn id="4" xr3:uid="{F6ECCD50-D778-9645-B0A5-16323C7F7BA3}" name="Difference" dataDxfId="64">
      <calculatedColumnFormula>D3-C3</calculatedColumnFormula>
    </tableColumn>
    <tableColumn id="5" xr3:uid="{7E3E11B6-83AF-C147-844A-CA1794F31BAD}" name="Expense Type" dataDxfId="63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18C99C-71EC-9F45-AEC0-6035DF33DFA1}" name="Table1345" displayName="Table1345" ref="B2:F23" totalsRowShown="0" headerRowDxfId="62" headerRowBorderDxfId="61" tableBorderDxfId="60">
  <autoFilter ref="B2:F23" xr:uid="{E2858EC0-43CA-104B-83FC-092FC66E372A}"/>
  <tableColumns count="5">
    <tableColumn id="1" xr3:uid="{576A7570-428D-4F47-AABF-E57ADF7E6AF1}" name="Category"/>
    <tableColumn id="2" xr3:uid="{EB73401E-48DC-504C-B997-91730E55E75E}" name="Planned Amount" dataDxfId="59"/>
    <tableColumn id="3" xr3:uid="{67CEE3CF-48AB-F048-B4E4-469BB705F99D}" name="Actual Amount" dataDxfId="58"/>
    <tableColumn id="4" xr3:uid="{B3DE6259-056E-4249-B255-DFCFD1E374BD}" name="Difference" dataDxfId="57">
      <calculatedColumnFormula>D3-C3</calculatedColumnFormula>
    </tableColumn>
    <tableColumn id="5" xr3:uid="{28BBC204-DA33-2047-9FF5-83059ACD5B3B}" name="Expense Type" dataDxfId="56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1B1B99-F77E-644F-BA03-52C307D32EB4}" name="Table13456" displayName="Table13456" ref="B2:F23" totalsRowShown="0" headerRowDxfId="55" headerRowBorderDxfId="54" tableBorderDxfId="53">
  <autoFilter ref="B2:F23" xr:uid="{E2858EC0-43CA-104B-83FC-092FC66E372A}"/>
  <tableColumns count="5">
    <tableColumn id="1" xr3:uid="{19C3A7CF-D762-684B-B387-962365E736C7}" name="Category"/>
    <tableColumn id="2" xr3:uid="{8D9AF134-2510-CF4E-A5CE-F9203661CE3A}" name="Planned Amount" dataDxfId="52"/>
    <tableColumn id="3" xr3:uid="{B99A1CBB-13D2-FD46-80A1-B8E5974BB127}" name="Actual Amount" dataDxfId="51"/>
    <tableColumn id="4" xr3:uid="{922C2713-42D0-2F43-A722-EFDC5182A34C}" name="Difference" dataDxfId="50">
      <calculatedColumnFormula>D3-C3</calculatedColumnFormula>
    </tableColumn>
    <tableColumn id="5" xr3:uid="{26AD16D8-0AA1-5049-845B-B5DE08859E95}" name="Expense Type" dataDxfId="49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6F6A3D8-DA7F-F045-983C-802A0AEA5CA2}" name="Table134567" displayName="Table134567" ref="B2:F23" totalsRowShown="0" headerRowDxfId="48" headerRowBorderDxfId="47" tableBorderDxfId="46">
  <autoFilter ref="B2:F23" xr:uid="{E2858EC0-43CA-104B-83FC-092FC66E372A}"/>
  <tableColumns count="5">
    <tableColumn id="1" xr3:uid="{E0B7378A-AD69-9247-BE59-C3FC233F2534}" name="Category"/>
    <tableColumn id="2" xr3:uid="{4DDBAFB2-8D53-B24C-AAC2-C7B845A7561E}" name="Planned Amount" dataDxfId="45"/>
    <tableColumn id="3" xr3:uid="{EADC191F-99D7-664B-BA63-E43FE10EEB6C}" name="Actual Amount" dataDxfId="44"/>
    <tableColumn id="4" xr3:uid="{3AB4426F-61BE-0542-9A42-649A07B9EBE5}" name="Difference" dataDxfId="43">
      <calculatedColumnFormula>D3-C3</calculatedColumnFormula>
    </tableColumn>
    <tableColumn id="5" xr3:uid="{1F2BAF70-B683-1640-BA45-CC0D6020E07A}" name="Expense Type" dataDxfId="42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AE8B8B2-74AA-EE49-81C4-33DBFC9C6415}" name="Table1345678" displayName="Table1345678" ref="B2:F23" totalsRowShown="0" headerRowDxfId="41" headerRowBorderDxfId="40" tableBorderDxfId="39">
  <autoFilter ref="B2:F23" xr:uid="{E2858EC0-43CA-104B-83FC-092FC66E372A}"/>
  <tableColumns count="5">
    <tableColumn id="1" xr3:uid="{8D0D2CCF-216C-9C43-85CF-32E50F2A59CC}" name="Category"/>
    <tableColumn id="2" xr3:uid="{F929771A-EC38-5F48-AB01-4F208DB71FE9}" name="Planned Amount" dataDxfId="38"/>
    <tableColumn id="3" xr3:uid="{E0450DB9-D720-2F40-B5F3-8EB4DBF63B10}" name="Actual Amount" dataDxfId="37"/>
    <tableColumn id="4" xr3:uid="{AA890A13-45C2-7440-A77D-3985BB0B42A6}" name="Difference" dataDxfId="36">
      <calculatedColumnFormula>D3-C3</calculatedColumnFormula>
    </tableColumn>
    <tableColumn id="5" xr3:uid="{AF4035F8-5B52-9E4B-A38F-BF8CE5E5A611}" name="Expense Type" dataDxfId="35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9FE00B-C43F-AD48-B3D0-05D41706C12A}" name="Table13456789" displayName="Table13456789" ref="B2:F23" totalsRowShown="0" headerRowDxfId="34" headerRowBorderDxfId="33" tableBorderDxfId="32">
  <autoFilter ref="B2:F23" xr:uid="{E2858EC0-43CA-104B-83FC-092FC66E372A}"/>
  <tableColumns count="5">
    <tableColumn id="1" xr3:uid="{AF1D9F8E-1E9F-F549-AB4B-8722F51DC0F7}" name="Category"/>
    <tableColumn id="2" xr3:uid="{2B83DF7A-F717-144C-8C80-9BD571D57559}" name="Planned Amount" dataDxfId="31"/>
    <tableColumn id="3" xr3:uid="{8984DAED-17A0-564A-80F3-8BB461F2DDDF}" name="Actual Amount" dataDxfId="30"/>
    <tableColumn id="4" xr3:uid="{64F3CDC7-4361-C246-B3D1-484DC4B3CB6E}" name="Difference" dataDxfId="29">
      <calculatedColumnFormula>D3-C3</calculatedColumnFormula>
    </tableColumn>
    <tableColumn id="5" xr3:uid="{26B2461D-8BAF-A94C-A565-D7E256209774}" name="Expense Type" dataDxfId="28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3C39-F877-6D4F-B444-9212BF2161F3}">
  <dimension ref="A1:I21"/>
  <sheetViews>
    <sheetView showGridLines="0" workbookViewId="0">
      <selection activeCell="H28" sqref="H28"/>
    </sheetView>
  </sheetViews>
  <sheetFormatPr baseColWidth="10" defaultColWidth="8.83203125" defaultRowHeight="15" x14ac:dyDescent="0.2"/>
  <cols>
    <col min="1" max="1" width="12" customWidth="1"/>
    <col min="2" max="2" width="15" customWidth="1"/>
    <col min="3" max="3" width="18" customWidth="1"/>
    <col min="4" max="4" width="20.5" bestFit="1" customWidth="1"/>
    <col min="5" max="5" width="18" customWidth="1"/>
    <col min="6" max="6" width="21" bestFit="1" customWidth="1"/>
    <col min="7" max="7" width="15" customWidth="1"/>
    <col min="8" max="8" width="20" customWidth="1"/>
    <col min="9" max="9" width="15" customWidth="1"/>
  </cols>
  <sheetData>
    <row r="1" spans="1:9" ht="71" customHeight="1" x14ac:dyDescent="0.2">
      <c r="A1" t="e" vm="1">
        <v>#VALUE!</v>
      </c>
      <c r="B1" s="56" t="s">
        <v>43</v>
      </c>
      <c r="C1" s="56"/>
      <c r="D1" s="56"/>
      <c r="H1" s="57" t="s">
        <v>73</v>
      </c>
      <c r="I1" s="57"/>
    </row>
    <row r="2" spans="1:9" ht="22" customHeight="1" x14ac:dyDescent="0.2">
      <c r="B2" s="36" t="s">
        <v>44</v>
      </c>
      <c r="C2" s="36" t="s">
        <v>45</v>
      </c>
      <c r="D2" s="36" t="s">
        <v>46</v>
      </c>
      <c r="E2" s="36" t="s">
        <v>47</v>
      </c>
      <c r="F2" s="36" t="s">
        <v>48</v>
      </c>
      <c r="G2" s="36" t="s">
        <v>49</v>
      </c>
      <c r="H2" s="36" t="s">
        <v>50</v>
      </c>
      <c r="I2" s="36" t="s">
        <v>51</v>
      </c>
    </row>
    <row r="3" spans="1:9" x14ac:dyDescent="0.2">
      <c r="A3" s="37" t="s">
        <v>52</v>
      </c>
      <c r="B3" s="1" t="s">
        <v>53</v>
      </c>
      <c r="C3" s="54">
        <f>'April ''25'!F26</f>
        <v>0</v>
      </c>
      <c r="D3" s="54">
        <f>'April ''25'!F27</f>
        <v>0</v>
      </c>
      <c r="E3" s="39">
        <f t="shared" ref="E3:E14" si="0">C3-D3</f>
        <v>0</v>
      </c>
      <c r="F3" s="39">
        <f t="shared" ref="F3:F14" si="1">ROUND(E3*0.2, 2)</f>
        <v>0</v>
      </c>
      <c r="G3" s="38" t="s">
        <v>54</v>
      </c>
      <c r="H3" s="39">
        <f t="shared" ref="H3:H14" si="2">F3</f>
        <v>0</v>
      </c>
      <c r="I3" s="40">
        <f>IF(H3=0, 0, G3/H3)</f>
        <v>0</v>
      </c>
    </row>
    <row r="4" spans="1:9" x14ac:dyDescent="0.2">
      <c r="B4" s="1" t="s">
        <v>55</v>
      </c>
      <c r="C4" s="54">
        <f>' May ''25'!F26</f>
        <v>0</v>
      </c>
      <c r="D4" s="54">
        <f>' May ''25'!F27</f>
        <v>0</v>
      </c>
      <c r="E4" s="41">
        <f t="shared" si="0"/>
        <v>0</v>
      </c>
      <c r="F4" s="41">
        <f t="shared" si="1"/>
        <v>0</v>
      </c>
      <c r="G4" s="38" t="s">
        <v>54</v>
      </c>
      <c r="H4" s="41">
        <f t="shared" si="2"/>
        <v>0</v>
      </c>
      <c r="I4" s="41">
        <f t="shared" ref="I4:I14" si="3">IF(H4=0, 0, G4/H4)</f>
        <v>0</v>
      </c>
    </row>
    <row r="5" spans="1:9" x14ac:dyDescent="0.2">
      <c r="B5" s="1" t="s">
        <v>56</v>
      </c>
      <c r="C5" s="54">
        <f>'June ''25'!F26</f>
        <v>0</v>
      </c>
      <c r="D5" s="54">
        <f>'June ''25'!F27</f>
        <v>0</v>
      </c>
      <c r="E5" s="39">
        <f t="shared" si="0"/>
        <v>0</v>
      </c>
      <c r="F5" s="39">
        <f t="shared" si="1"/>
        <v>0</v>
      </c>
      <c r="G5" s="38" t="s">
        <v>54</v>
      </c>
      <c r="H5" s="39">
        <f t="shared" si="2"/>
        <v>0</v>
      </c>
      <c r="I5" s="39">
        <f t="shared" si="3"/>
        <v>0</v>
      </c>
    </row>
    <row r="6" spans="1:9" x14ac:dyDescent="0.2">
      <c r="B6" s="1" t="s">
        <v>57</v>
      </c>
      <c r="C6" s="54">
        <f>'July ''25'!F26</f>
        <v>0</v>
      </c>
      <c r="D6" s="54">
        <f>'July ''25'!F27</f>
        <v>0</v>
      </c>
      <c r="E6" s="41">
        <f t="shared" si="0"/>
        <v>0</v>
      </c>
      <c r="F6" s="41">
        <f t="shared" si="1"/>
        <v>0</v>
      </c>
      <c r="G6" s="38" t="s">
        <v>54</v>
      </c>
      <c r="H6" s="41">
        <f t="shared" si="2"/>
        <v>0</v>
      </c>
      <c r="I6" s="41">
        <f t="shared" si="3"/>
        <v>0</v>
      </c>
    </row>
    <row r="7" spans="1:9" x14ac:dyDescent="0.2">
      <c r="B7" s="1" t="s">
        <v>58</v>
      </c>
      <c r="C7" s="54">
        <f>'August ''25'!F26</f>
        <v>0</v>
      </c>
      <c r="D7" s="54">
        <f>'August ''25'!F27</f>
        <v>0</v>
      </c>
      <c r="E7" s="39">
        <f t="shared" si="0"/>
        <v>0</v>
      </c>
      <c r="F7" s="39">
        <f t="shared" si="1"/>
        <v>0</v>
      </c>
      <c r="G7" s="38" t="s">
        <v>54</v>
      </c>
      <c r="H7" s="39">
        <f t="shared" si="2"/>
        <v>0</v>
      </c>
      <c r="I7" s="39">
        <f t="shared" si="3"/>
        <v>0</v>
      </c>
    </row>
    <row r="8" spans="1:9" x14ac:dyDescent="0.2">
      <c r="B8" s="1" t="s">
        <v>59</v>
      </c>
      <c r="C8" s="54">
        <f>'Sept ''25'!F26</f>
        <v>0</v>
      </c>
      <c r="D8" s="54">
        <f>'Sept ''25'!F27</f>
        <v>0</v>
      </c>
      <c r="E8" s="41">
        <f t="shared" si="0"/>
        <v>0</v>
      </c>
      <c r="F8" s="41">
        <f t="shared" si="1"/>
        <v>0</v>
      </c>
      <c r="G8" s="38" t="s">
        <v>54</v>
      </c>
      <c r="H8" s="41">
        <f t="shared" si="2"/>
        <v>0</v>
      </c>
      <c r="I8" s="41">
        <f t="shared" si="3"/>
        <v>0</v>
      </c>
    </row>
    <row r="9" spans="1:9" x14ac:dyDescent="0.2">
      <c r="B9" s="1" t="s">
        <v>60</v>
      </c>
      <c r="C9" s="54">
        <f>'Oct ''25'!F26</f>
        <v>0</v>
      </c>
      <c r="D9" s="54">
        <f>'Oct ''25'!F27</f>
        <v>0</v>
      </c>
      <c r="E9" s="39">
        <f t="shared" si="0"/>
        <v>0</v>
      </c>
      <c r="F9" s="39">
        <f t="shared" si="1"/>
        <v>0</v>
      </c>
      <c r="G9" s="38" t="s">
        <v>54</v>
      </c>
      <c r="H9" s="39">
        <f t="shared" si="2"/>
        <v>0</v>
      </c>
      <c r="I9" s="39">
        <f t="shared" si="3"/>
        <v>0</v>
      </c>
    </row>
    <row r="10" spans="1:9" x14ac:dyDescent="0.2">
      <c r="B10" s="1" t="s">
        <v>61</v>
      </c>
      <c r="C10" s="54">
        <f>'Nov ''25'!F26</f>
        <v>0</v>
      </c>
      <c r="D10" s="54">
        <f>'Nov ''25'!F27</f>
        <v>0</v>
      </c>
      <c r="E10" s="41">
        <f t="shared" si="0"/>
        <v>0</v>
      </c>
      <c r="F10" s="41">
        <f t="shared" si="1"/>
        <v>0</v>
      </c>
      <c r="G10" s="38" t="s">
        <v>54</v>
      </c>
      <c r="H10" s="41">
        <f t="shared" si="2"/>
        <v>0</v>
      </c>
      <c r="I10" s="41">
        <f t="shared" si="3"/>
        <v>0</v>
      </c>
    </row>
    <row r="11" spans="1:9" x14ac:dyDescent="0.2">
      <c r="B11" s="1" t="s">
        <v>62</v>
      </c>
      <c r="C11" s="54">
        <f>'Dec ''25'!F26</f>
        <v>0</v>
      </c>
      <c r="D11" s="54">
        <f>'Dec ''25'!F27</f>
        <v>0</v>
      </c>
      <c r="E11" s="39">
        <f t="shared" si="0"/>
        <v>0</v>
      </c>
      <c r="F11" s="39">
        <f t="shared" si="1"/>
        <v>0</v>
      </c>
      <c r="G11" s="38" t="s">
        <v>54</v>
      </c>
      <c r="H11" s="39">
        <f t="shared" si="2"/>
        <v>0</v>
      </c>
      <c r="I11" s="39">
        <f t="shared" si="3"/>
        <v>0</v>
      </c>
    </row>
    <row r="12" spans="1:9" x14ac:dyDescent="0.2">
      <c r="B12" s="1" t="s">
        <v>63</v>
      </c>
      <c r="C12" s="54">
        <f>'Jan ''26'!F26</f>
        <v>0</v>
      </c>
      <c r="D12" s="54">
        <f>'Jan ''26'!F27</f>
        <v>0</v>
      </c>
      <c r="E12" s="41">
        <f t="shared" si="0"/>
        <v>0</v>
      </c>
      <c r="F12" s="41">
        <f t="shared" si="1"/>
        <v>0</v>
      </c>
      <c r="G12" s="38" t="s">
        <v>54</v>
      </c>
      <c r="H12" s="41">
        <f t="shared" si="2"/>
        <v>0</v>
      </c>
      <c r="I12" s="41">
        <f t="shared" si="3"/>
        <v>0</v>
      </c>
    </row>
    <row r="13" spans="1:9" x14ac:dyDescent="0.2">
      <c r="B13" s="1" t="s">
        <v>64</v>
      </c>
      <c r="C13" s="54">
        <f>'Feb ''26'!F26</f>
        <v>0</v>
      </c>
      <c r="D13" s="54">
        <f>'Feb ''26'!F27</f>
        <v>0</v>
      </c>
      <c r="E13" s="39">
        <f t="shared" si="0"/>
        <v>0</v>
      </c>
      <c r="F13" s="39">
        <f t="shared" si="1"/>
        <v>0</v>
      </c>
      <c r="G13" s="38" t="s">
        <v>54</v>
      </c>
      <c r="H13" s="39">
        <f t="shared" si="2"/>
        <v>0</v>
      </c>
      <c r="I13" s="39">
        <f t="shared" si="3"/>
        <v>0</v>
      </c>
    </row>
    <row r="14" spans="1:9" x14ac:dyDescent="0.2">
      <c r="A14" s="37" t="s">
        <v>65</v>
      </c>
      <c r="B14" s="1" t="s">
        <v>66</v>
      </c>
      <c r="C14" s="54">
        <f>'Mar ''26'!F26</f>
        <v>0</v>
      </c>
      <c r="D14" s="54">
        <f>'Mar ''26'!F27</f>
        <v>0</v>
      </c>
      <c r="E14" s="41">
        <f t="shared" si="0"/>
        <v>0</v>
      </c>
      <c r="F14" s="41">
        <f t="shared" si="1"/>
        <v>0</v>
      </c>
      <c r="G14" s="38" t="s">
        <v>54</v>
      </c>
      <c r="H14" s="41">
        <f t="shared" si="2"/>
        <v>0</v>
      </c>
      <c r="I14" s="41">
        <f t="shared" si="3"/>
        <v>0</v>
      </c>
    </row>
    <row r="15" spans="1:9" ht="20" customHeight="1" thickBot="1" x14ac:dyDescent="0.25">
      <c r="B15" s="42" t="s">
        <v>67</v>
      </c>
      <c r="C15" s="43"/>
      <c r="D15" s="43"/>
      <c r="E15" s="44">
        <f>SUM(E3:E14)</f>
        <v>0</v>
      </c>
      <c r="F15" s="45">
        <f>SUM(F3:F14)</f>
        <v>0</v>
      </c>
      <c r="G15" s="45">
        <f>SUM(G3:G14)</f>
        <v>0</v>
      </c>
      <c r="H15" s="43"/>
      <c r="I15" s="43"/>
    </row>
    <row r="16" spans="1:9" ht="21" customHeight="1" thickBot="1" x14ac:dyDescent="0.25">
      <c r="B16" s="46"/>
      <c r="C16" s="47"/>
      <c r="D16" s="47"/>
      <c r="E16" s="47"/>
      <c r="F16" s="48" t="s">
        <v>68</v>
      </c>
      <c r="G16" s="49">
        <f>G15-F15</f>
        <v>0</v>
      </c>
      <c r="H16" s="50" t="s">
        <v>69</v>
      </c>
      <c r="I16" s="47"/>
    </row>
    <row r="17" spans="2:6" x14ac:dyDescent="0.2">
      <c r="F17" s="51"/>
    </row>
    <row r="18" spans="2:6" x14ac:dyDescent="0.2">
      <c r="B18" s="1" t="s">
        <v>70</v>
      </c>
    </row>
    <row r="19" spans="2:6" x14ac:dyDescent="0.2">
      <c r="B19" s="52" t="s">
        <v>71</v>
      </c>
    </row>
    <row r="20" spans="2:6" x14ac:dyDescent="0.2">
      <c r="B20" s="52" t="s">
        <v>72</v>
      </c>
    </row>
    <row r="21" spans="2:6" x14ac:dyDescent="0.2">
      <c r="B21" s="52" t="s">
        <v>74</v>
      </c>
    </row>
  </sheetData>
  <mergeCells count="2">
    <mergeCell ref="B1:D1"/>
    <mergeCell ref="H1:I1"/>
  </mergeCells>
  <pageMargins left="0.75" right="0.75" top="1" bottom="1" header="0.5" footer="0.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5D99C-F358-7742-AF84-95FD6F619ABF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45992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F9EC-4B31-E34A-B2D8-C8FECD9850E0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46023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1597-A309-9245-ABB2-6880DBA04F66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46054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81BA-A4E9-324E-825B-EEA34E4ABDAE}">
  <dimension ref="A1:G35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46082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  <row r="35" spans="2:4" x14ac:dyDescent="0.2">
      <c r="D35" t="s">
        <v>37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tabSelected="1" workbookViewId="0">
      <selection activeCell="F31" sqref="F31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83203125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45748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16"/>
      <c r="D3" s="16"/>
      <c r="E3" s="17"/>
      <c r="F3" s="17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t="s">
        <v>77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  <row r="36" spans="2:4" x14ac:dyDescent="0.2">
      <c r="B36" t="s">
        <v>38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2755-EE81-F24B-9628-4C3147B6BD79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45778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877B0-2AC0-B24D-8094-C933F58A84FF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45809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17BBD-2053-774A-8755-67977A2ECC23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45839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3822-D6DC-614D-95F2-915B337AF1C0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45870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51ACF-6672-414D-A67B-B32C987055A6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45901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EFAF-1C41-6E43-8C41-639ABAF4FDF5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45931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5F324-335F-9242-B382-3B5559BA34C1}">
  <dimension ref="A1:G34"/>
  <sheetViews>
    <sheetView showGridLines="0" workbookViewId="0">
      <selection activeCell="G12" sqref="G12"/>
    </sheetView>
  </sheetViews>
  <sheetFormatPr baseColWidth="10" defaultColWidth="8.83203125" defaultRowHeight="15" x14ac:dyDescent="0.2"/>
  <cols>
    <col min="1" max="1" width="12.6640625" customWidth="1"/>
    <col min="2" max="4" width="30" customWidth="1"/>
    <col min="5" max="5" width="28.5" customWidth="1"/>
    <col min="6" max="6" width="17.1640625" bestFit="1" customWidth="1"/>
  </cols>
  <sheetData>
    <row r="1" spans="1:7" ht="70" customHeight="1" x14ac:dyDescent="0.2">
      <c r="A1" t="e" vm="1">
        <v>#VALUE!</v>
      </c>
      <c r="B1" s="56" t="s">
        <v>27</v>
      </c>
      <c r="C1" s="56"/>
      <c r="D1" s="56"/>
      <c r="E1" s="53">
        <v>45962</v>
      </c>
      <c r="F1" s="19"/>
      <c r="G1" s="19"/>
    </row>
    <row r="2" spans="1:7" ht="25" customHeight="1" x14ac:dyDescent="0.2">
      <c r="B2" s="26" t="s">
        <v>0</v>
      </c>
      <c r="C2" s="27" t="s">
        <v>1</v>
      </c>
      <c r="D2" s="27" t="s">
        <v>2</v>
      </c>
      <c r="E2" s="27" t="s">
        <v>3</v>
      </c>
      <c r="F2" s="29" t="s">
        <v>39</v>
      </c>
    </row>
    <row r="3" spans="1:7" x14ac:dyDescent="0.2">
      <c r="B3" s="4" t="s">
        <v>4</v>
      </c>
      <c r="C3" s="24"/>
      <c r="D3" s="24"/>
      <c r="E3" s="25"/>
      <c r="F3" s="25"/>
    </row>
    <row r="4" spans="1:7" x14ac:dyDescent="0.2">
      <c r="B4" t="s">
        <v>5</v>
      </c>
      <c r="C4" s="20" t="s">
        <v>6</v>
      </c>
      <c r="D4" s="20" t="s">
        <v>7</v>
      </c>
      <c r="E4" s="21" t="e">
        <f>D4-C4</f>
        <v>#VALUE!</v>
      </c>
      <c r="F4" s="21"/>
      <c r="G4" t="s">
        <v>75</v>
      </c>
    </row>
    <row r="5" spans="1:7" x14ac:dyDescent="0.2">
      <c r="B5" t="s">
        <v>8</v>
      </c>
      <c r="C5" s="20" t="s">
        <v>6</v>
      </c>
      <c r="D5" s="20" t="s">
        <v>7</v>
      </c>
      <c r="E5" s="21" t="e">
        <f>D5-C5</f>
        <v>#VALUE!</v>
      </c>
      <c r="F5" s="21"/>
    </row>
    <row r="6" spans="1:7" x14ac:dyDescent="0.2">
      <c r="B6" t="s">
        <v>9</v>
      </c>
      <c r="C6" s="20" t="s">
        <v>6</v>
      </c>
      <c r="D6" s="20" t="s">
        <v>7</v>
      </c>
      <c r="E6" s="21" t="e">
        <f>D6-C6</f>
        <v>#VALUE!</v>
      </c>
      <c r="F6" s="21"/>
    </row>
    <row r="7" spans="1:7" x14ac:dyDescent="0.2">
      <c r="B7" s="2" t="s">
        <v>10</v>
      </c>
      <c r="C7" s="22" t="s">
        <v>6</v>
      </c>
      <c r="D7" s="22" t="s">
        <v>7</v>
      </c>
      <c r="E7" s="23" t="e">
        <f>D7-C7</f>
        <v>#VALUE!</v>
      </c>
      <c r="F7" s="23"/>
    </row>
    <row r="8" spans="1:7" x14ac:dyDescent="0.2">
      <c r="B8" s="4" t="s">
        <v>11</v>
      </c>
      <c r="C8" s="24"/>
      <c r="D8" s="24"/>
      <c r="E8" s="25"/>
      <c r="F8" s="25"/>
    </row>
    <row r="9" spans="1:7" x14ac:dyDescent="0.2">
      <c r="B9" t="s">
        <v>12</v>
      </c>
      <c r="C9" s="20" t="s">
        <v>6</v>
      </c>
      <c r="D9" s="20" t="s">
        <v>7</v>
      </c>
      <c r="E9" s="21" t="e">
        <f t="shared" ref="E9:E18" si="0">D9-C9</f>
        <v>#VALUE!</v>
      </c>
      <c r="F9" s="21"/>
      <c r="G9" t="s">
        <v>75</v>
      </c>
    </row>
    <row r="10" spans="1:7" x14ac:dyDescent="0.2">
      <c r="B10" t="s">
        <v>13</v>
      </c>
      <c r="C10" s="20" t="s">
        <v>6</v>
      </c>
      <c r="D10" s="20" t="s">
        <v>7</v>
      </c>
      <c r="E10" s="21" t="e">
        <f t="shared" si="0"/>
        <v>#VALUE!</v>
      </c>
      <c r="F10" s="21"/>
    </row>
    <row r="11" spans="1:7" x14ac:dyDescent="0.2">
      <c r="B11" t="s">
        <v>14</v>
      </c>
      <c r="C11" s="20" t="s">
        <v>6</v>
      </c>
      <c r="D11" s="20" t="s">
        <v>7</v>
      </c>
      <c r="E11" s="21" t="e">
        <f t="shared" si="0"/>
        <v>#VALUE!</v>
      </c>
      <c r="F11" s="21"/>
    </row>
    <row r="12" spans="1:7" x14ac:dyDescent="0.2">
      <c r="B12" t="s">
        <v>15</v>
      </c>
      <c r="C12" s="20" t="s">
        <v>6</v>
      </c>
      <c r="D12" s="20" t="s">
        <v>7</v>
      </c>
      <c r="E12" s="21" t="e">
        <f t="shared" si="0"/>
        <v>#VALUE!</v>
      </c>
      <c r="F12" s="21"/>
    </row>
    <row r="13" spans="1:7" x14ac:dyDescent="0.2">
      <c r="B13" t="s">
        <v>16</v>
      </c>
      <c r="C13" s="20" t="s">
        <v>6</v>
      </c>
      <c r="D13" s="20" t="s">
        <v>7</v>
      </c>
      <c r="E13" s="21" t="e">
        <f t="shared" si="0"/>
        <v>#VALUE!</v>
      </c>
      <c r="F13" s="21"/>
    </row>
    <row r="14" spans="1:7" x14ac:dyDescent="0.2">
      <c r="B14" t="s">
        <v>17</v>
      </c>
      <c r="C14" s="20" t="s">
        <v>6</v>
      </c>
      <c r="D14" s="20" t="s">
        <v>7</v>
      </c>
      <c r="E14" s="21" t="e">
        <f t="shared" si="0"/>
        <v>#VALUE!</v>
      </c>
      <c r="F14" s="21"/>
    </row>
    <row r="15" spans="1:7" x14ac:dyDescent="0.2">
      <c r="B15" t="s">
        <v>18</v>
      </c>
      <c r="C15" s="20" t="s">
        <v>6</v>
      </c>
      <c r="D15" s="20" t="s">
        <v>7</v>
      </c>
      <c r="E15" s="21" t="e">
        <f t="shared" si="0"/>
        <v>#VALUE!</v>
      </c>
      <c r="F15" s="21"/>
    </row>
    <row r="16" spans="1:7" x14ac:dyDescent="0.2">
      <c r="B16" t="s">
        <v>19</v>
      </c>
      <c r="C16" s="20" t="s">
        <v>6</v>
      </c>
      <c r="D16" s="20" t="s">
        <v>7</v>
      </c>
      <c r="E16" s="21" t="e">
        <f t="shared" si="0"/>
        <v>#VALUE!</v>
      </c>
      <c r="F16" s="21"/>
    </row>
    <row r="17" spans="2:7" x14ac:dyDescent="0.2">
      <c r="B17" t="s">
        <v>20</v>
      </c>
      <c r="C17" s="20" t="s">
        <v>6</v>
      </c>
      <c r="D17" s="20" t="s">
        <v>7</v>
      </c>
      <c r="E17" s="21" t="e">
        <f t="shared" si="0"/>
        <v>#VALUE!</v>
      </c>
      <c r="F17" s="21"/>
    </row>
    <row r="18" spans="2:7" x14ac:dyDescent="0.2">
      <c r="B18" t="s">
        <v>21</v>
      </c>
      <c r="C18" s="20" t="s">
        <v>6</v>
      </c>
      <c r="D18" s="20" t="s">
        <v>7</v>
      </c>
      <c r="E18" s="21" t="e">
        <f t="shared" si="0"/>
        <v>#VALUE!</v>
      </c>
      <c r="F18" s="21"/>
    </row>
    <row r="19" spans="2:7" x14ac:dyDescent="0.2">
      <c r="B19" s="4" t="s">
        <v>22</v>
      </c>
      <c r="C19" s="24"/>
      <c r="D19" s="24"/>
      <c r="E19" s="25"/>
      <c r="F19" s="25"/>
    </row>
    <row r="20" spans="2:7" x14ac:dyDescent="0.2">
      <c r="B20" t="s">
        <v>23</v>
      </c>
      <c r="C20" s="20" t="s">
        <v>6</v>
      </c>
      <c r="D20" s="20" t="s">
        <v>7</v>
      </c>
      <c r="E20" s="21" t="e">
        <f>D20-C20</f>
        <v>#VALUE!</v>
      </c>
      <c r="F20" s="21"/>
    </row>
    <row r="21" spans="2:7" x14ac:dyDescent="0.2">
      <c r="B21" t="s">
        <v>24</v>
      </c>
      <c r="C21" s="20" t="s">
        <v>6</v>
      </c>
      <c r="D21" s="20" t="s">
        <v>7</v>
      </c>
      <c r="E21" s="21" t="e">
        <f>D21-C21</f>
        <v>#VALUE!</v>
      </c>
      <c r="F21" s="21"/>
    </row>
    <row r="22" spans="2:7" x14ac:dyDescent="0.2">
      <c r="B22" t="s">
        <v>25</v>
      </c>
      <c r="C22" s="20" t="s">
        <v>6</v>
      </c>
      <c r="D22" s="20" t="s">
        <v>7</v>
      </c>
      <c r="E22" s="21" t="e">
        <f>D22-C22</f>
        <v>#VALUE!</v>
      </c>
      <c r="F22" s="21"/>
    </row>
    <row r="23" spans="2:7" x14ac:dyDescent="0.2">
      <c r="B23" t="s">
        <v>26</v>
      </c>
      <c r="C23" s="20" t="s">
        <v>6</v>
      </c>
      <c r="D23" s="20" t="s">
        <v>7</v>
      </c>
      <c r="E23" s="21" t="e">
        <f>D23-C23</f>
        <v>#VALUE!</v>
      </c>
      <c r="F23" s="21"/>
    </row>
    <row r="24" spans="2:7" ht="16" thickBot="1" x14ac:dyDescent="0.25"/>
    <row r="25" spans="2:7" ht="21" customHeight="1" x14ac:dyDescent="0.2">
      <c r="B25" s="28" t="s">
        <v>28</v>
      </c>
      <c r="C25" s="18"/>
      <c r="E25" s="35" t="s">
        <v>42</v>
      </c>
      <c r="F25" s="34"/>
    </row>
    <row r="26" spans="2:7" x14ac:dyDescent="0.2">
      <c r="B26" s="5" t="s">
        <v>31</v>
      </c>
      <c r="C26" s="10"/>
      <c r="E26" s="30" t="s">
        <v>40</v>
      </c>
      <c r="F26" s="31">
        <f>SUMIFS(D4:D7,F4:F7,"Business")</f>
        <v>0</v>
      </c>
      <c r="G26" t="s">
        <v>76</v>
      </c>
    </row>
    <row r="27" spans="2:7" ht="16" thickBot="1" x14ac:dyDescent="0.25">
      <c r="B27" s="6" t="s">
        <v>29</v>
      </c>
      <c r="C27" s="7">
        <f>SUM(C4:C7)</f>
        <v>0</v>
      </c>
      <c r="E27" s="32" t="s">
        <v>41</v>
      </c>
      <c r="F27" s="33">
        <f>SUMIFS(D9:D23,F9:F23,"Business")</f>
        <v>0</v>
      </c>
      <c r="G27" s="55" t="s">
        <v>78</v>
      </c>
    </row>
    <row r="28" spans="2:7" x14ac:dyDescent="0.2">
      <c r="B28" s="8" t="s">
        <v>30</v>
      </c>
      <c r="C28" s="9">
        <f>SUM(C9:C23)</f>
        <v>0</v>
      </c>
    </row>
    <row r="29" spans="2:7" x14ac:dyDescent="0.2">
      <c r="B29" s="13" t="s">
        <v>3</v>
      </c>
      <c r="C29" s="11">
        <f>C27-C28</f>
        <v>0</v>
      </c>
    </row>
    <row r="30" spans="2:7" ht="6" customHeight="1" x14ac:dyDescent="0.2">
      <c r="B30" s="3"/>
      <c r="C30" s="15"/>
    </row>
    <row r="31" spans="2:7" x14ac:dyDescent="0.2">
      <c r="B31" s="5" t="s">
        <v>32</v>
      </c>
      <c r="C31" s="10"/>
    </row>
    <row r="32" spans="2:7" x14ac:dyDescent="0.2">
      <c r="B32" s="6" t="s">
        <v>33</v>
      </c>
      <c r="C32" s="7">
        <f>SUM(D4:D7)</f>
        <v>0</v>
      </c>
    </row>
    <row r="33" spans="2:4" x14ac:dyDescent="0.2">
      <c r="B33" s="8" t="s">
        <v>34</v>
      </c>
      <c r="C33" s="9">
        <f>SUM(D9:D23)</f>
        <v>0</v>
      </c>
      <c r="D33" s="1" t="s">
        <v>35</v>
      </c>
    </row>
    <row r="34" spans="2:4" ht="16" thickBot="1" x14ac:dyDescent="0.25">
      <c r="B34" s="14" t="s">
        <v>3</v>
      </c>
      <c r="C34" s="12">
        <f>C32-C33</f>
        <v>0</v>
      </c>
      <c r="D34" t="s">
        <v>36</v>
      </c>
    </row>
  </sheetData>
  <mergeCells count="1">
    <mergeCell ref="B1:D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Tax Year Tracker</vt:lpstr>
      <vt:lpstr>April '25</vt:lpstr>
      <vt:lpstr> May '25</vt:lpstr>
      <vt:lpstr>June '25</vt:lpstr>
      <vt:lpstr>July '25</vt:lpstr>
      <vt:lpstr>August '25</vt:lpstr>
      <vt:lpstr>Sept '25</vt:lpstr>
      <vt:lpstr>Oct '25</vt:lpstr>
      <vt:lpstr>Nov '25</vt:lpstr>
      <vt:lpstr>Dec '25</vt:lpstr>
      <vt:lpstr>Jan '26</vt:lpstr>
      <vt:lpstr>Feb '26</vt:lpstr>
      <vt:lpstr>Mar '26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 Howe</cp:lastModifiedBy>
  <dcterms:created xsi:type="dcterms:W3CDTF">2025-05-13T07:33:30Z</dcterms:created>
  <dcterms:modified xsi:type="dcterms:W3CDTF">2025-05-14T03:42:25Z</dcterms:modified>
</cp:coreProperties>
</file>